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2 - Comptabilité\Comptes payables\2023\"/>
    </mc:Choice>
  </mc:AlternateContent>
  <xr:revisionPtr revIDLastSave="0" documentId="13_ncr:1_{FBF02CA5-B047-460F-A1CD-57431182A84F}" xr6:coauthVersionLast="47" xr6:coauthVersionMax="47" xr10:uidLastSave="{00000000-0000-0000-0000-000000000000}"/>
  <bookViews>
    <workbookView xWindow="28680" yWindow="-120" windowWidth="29040" windowHeight="15840" xr2:uid="{F2275AFD-44A9-49A1-AB49-BEA6683D618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21" i="1"/>
  <c r="I29" i="1"/>
  <c r="I23" i="1"/>
  <c r="I34" i="1"/>
  <c r="I31" i="1"/>
  <c r="I27" i="1"/>
  <c r="I26" i="1"/>
  <c r="I7" i="1"/>
  <c r="I25" i="1"/>
  <c r="I16" i="1"/>
  <c r="I15" i="1"/>
  <c r="I5" i="1"/>
  <c r="I17" i="1" l="1"/>
  <c r="I12" i="1"/>
  <c r="I10" i="1" l="1"/>
  <c r="I39" i="1"/>
  <c r="I19" i="1"/>
  <c r="I40" i="1" l="1"/>
</calcChain>
</file>

<file path=xl/sharedStrings.xml><?xml version="1.0" encoding="utf-8"?>
<sst xmlns="http://schemas.openxmlformats.org/spreadsheetml/2006/main" count="60" uniqueCount="60">
  <si>
    <t>Total des prélèvements</t>
  </si>
  <si>
    <t xml:space="preserve">Total des chèques à imprimer du mois </t>
  </si>
  <si>
    <t>Total des salaires et déductions à la source</t>
  </si>
  <si>
    <t>ADN</t>
  </si>
  <si>
    <t>Honoraire professionnel</t>
  </si>
  <si>
    <t>Desjardins</t>
  </si>
  <si>
    <t>Rigidby</t>
  </si>
  <si>
    <t>licence mensuelle</t>
  </si>
  <si>
    <t>électricité</t>
  </si>
  <si>
    <t>Sogetel</t>
  </si>
  <si>
    <t>internet et téléphone</t>
  </si>
  <si>
    <t>La capitale</t>
  </si>
  <si>
    <t>assurance</t>
  </si>
  <si>
    <t>Salaire élu</t>
  </si>
  <si>
    <t xml:space="preserve">Salaire employé </t>
  </si>
  <si>
    <t>frais mensuels</t>
  </si>
  <si>
    <t>Hydro-Québec</t>
  </si>
  <si>
    <t>DAS Provinciale</t>
  </si>
  <si>
    <t>DAS Fédérale</t>
  </si>
  <si>
    <t>Centre de rénovation</t>
  </si>
  <si>
    <t>Hamel propane</t>
  </si>
  <si>
    <t>propane</t>
  </si>
  <si>
    <t>Énergie Sonic</t>
  </si>
  <si>
    <t>Xerox</t>
  </si>
  <si>
    <t>déneigement versement de janvier</t>
  </si>
  <si>
    <t>Eurofins</t>
  </si>
  <si>
    <t>Netcentrex</t>
  </si>
  <si>
    <t>Roger Faucher</t>
  </si>
  <si>
    <t>mutation</t>
  </si>
  <si>
    <t>Transport R. P. maillot</t>
  </si>
  <si>
    <t>Fonds d’information sur le territoire</t>
  </si>
  <si>
    <t>Municipalité de Saint-Sylvère                                                                                                                                                                                                         Liste des comptes fournisseurs du mois de février 2023</t>
  </si>
  <si>
    <t>Salaires pour la période du mois de février 2023</t>
  </si>
  <si>
    <t>Prélèvement du mois de février 2023</t>
  </si>
  <si>
    <t>Chèques à imprimer du mois de février 2023</t>
  </si>
  <si>
    <t>Total des comptes de la période du mois de février 2023</t>
  </si>
  <si>
    <t>Chlore, bombonne propane, asphalte-froide</t>
  </si>
  <si>
    <t>Norclair Inc.</t>
  </si>
  <si>
    <t>Mise norme système alimentation</t>
  </si>
  <si>
    <t>Lemteck</t>
  </si>
  <si>
    <t>Fixtures led</t>
  </si>
  <si>
    <t>fournaise-mazout</t>
  </si>
  <si>
    <t>frais impression</t>
  </si>
  <si>
    <t>Ville de Bécancour</t>
  </si>
  <si>
    <t>Taxes</t>
  </si>
  <si>
    <t>teste eau potable</t>
  </si>
  <si>
    <t>remboursement tuyau propane</t>
  </si>
  <si>
    <t>Société de l'assurance automobile</t>
  </si>
  <si>
    <t>imatriculation tracteur</t>
  </si>
  <si>
    <t>S.S.I.R.M.R.C.B.</t>
  </si>
  <si>
    <t>Quote part</t>
  </si>
  <si>
    <t>Mrc Bécancour</t>
  </si>
  <si>
    <t>quote-part</t>
  </si>
  <si>
    <t>Le sagitaire</t>
  </si>
  <si>
    <t>impression journal</t>
  </si>
  <si>
    <t>licence Microsoft, instalation cable pour biblio, probleme imprimante, formater ancien portable</t>
  </si>
  <si>
    <t>Le code ducharme</t>
  </si>
  <si>
    <t>bulletins de vote</t>
  </si>
  <si>
    <t>Buropro citation</t>
  </si>
  <si>
    <t>chemise de classement et stylo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</si>
</sst>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i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44" fontId="3" fillId="0" borderId="1" xfId="1" applyFont="1" applyBorder="1" applyAlignment="1"/>
    <xf numFmtId="44" fontId="3" fillId="0" borderId="1" xfId="1" applyFont="1" applyBorder="1" applyAlignment="1">
      <alignment horizontal="center"/>
    </xf>
    <xf numFmtId="44" fontId="3" fillId="0" borderId="1" xfId="1" applyFont="1" applyBorder="1"/>
    <xf numFmtId="0" fontId="3" fillId="0" borderId="0" xfId="0" applyFont="1"/>
    <xf numFmtId="44" fontId="0" fillId="0" borderId="0" xfId="1" applyFont="1"/>
    <xf numFmtId="44" fontId="3" fillId="0" borderId="1" xfId="2" applyFont="1" applyBorder="1" applyAlignment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44" fontId="4" fillId="0" borderId="1" xfId="1" applyFont="1" applyBorder="1" applyAlignment="1">
      <alignment horizontal="right"/>
    </xf>
    <xf numFmtId="44" fontId="4" fillId="0" borderId="6" xfId="1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44" fontId="3" fillId="0" borderId="2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4" fontId="4" fillId="0" borderId="1" xfId="1" applyFont="1" applyBorder="1" applyAlignment="1">
      <alignment horizontal="right"/>
    </xf>
    <xf numFmtId="44" fontId="3" fillId="0" borderId="1" xfId="1" applyFont="1" applyBorder="1" applyAlignment="1">
      <alignment horizontal="left" wrapText="1"/>
    </xf>
    <xf numFmtId="0" fontId="4" fillId="0" borderId="5" xfId="0" applyFont="1" applyBorder="1" applyAlignment="1">
      <alignment horizontal="right"/>
    </xf>
    <xf numFmtId="1" fontId="2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left"/>
    </xf>
    <xf numFmtId="44" fontId="3" fillId="0" borderId="2" xfId="1" applyFont="1" applyBorder="1" applyAlignment="1"/>
    <xf numFmtId="44" fontId="3" fillId="0" borderId="3" xfId="1" applyFont="1" applyBorder="1" applyAlignment="1"/>
    <xf numFmtId="44" fontId="3" fillId="0" borderId="4" xfId="1" applyFont="1" applyBorder="1" applyAlignment="1"/>
    <xf numFmtId="0" fontId="2" fillId="0" borderId="1" xfId="0" applyFont="1" applyBorder="1" applyAlignment="1">
      <alignment horizontal="center" wrapText="1"/>
    </xf>
    <xf numFmtId="44" fontId="2" fillId="0" borderId="5" xfId="1" applyFont="1" applyBorder="1" applyAlignment="1">
      <alignment horizontal="right" wrapText="1"/>
    </xf>
    <xf numFmtId="44" fontId="2" fillId="0" borderId="1" xfId="1" applyFont="1" applyBorder="1" applyAlignment="1">
      <alignment horizontal="right" wrapText="1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</cellXfs>
  <cellStyles count="3">
    <cellStyle name="Monétaire" xfId="1" builtinId="4"/>
    <cellStyle name="Monétaire 2" xfId="2" xr:uid="{72E3D5D7-D11D-4A1E-82FF-69E5C8BA37A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96CCB-9861-45ED-B6DE-87455CAA9A8D}">
  <sheetPr>
    <pageSetUpPr fitToPage="1"/>
  </sheetPr>
  <dimension ref="A1:L43"/>
  <sheetViews>
    <sheetView tabSelected="1" topLeftCell="A20" zoomScale="130" zoomScaleNormal="130" workbookViewId="0">
      <selection activeCell="I40" sqref="I40:I41"/>
    </sheetView>
  </sheetViews>
  <sheetFormatPr baseColWidth="10" defaultRowHeight="15" x14ac:dyDescent="0.25"/>
  <cols>
    <col min="3" max="3" width="7.85546875" customWidth="1"/>
    <col min="4" max="4" width="7.7109375" hidden="1" customWidth="1"/>
    <col min="5" max="5" width="39.5703125" customWidth="1"/>
    <col min="7" max="7" width="11.42578125" hidden="1" customWidth="1"/>
    <col min="8" max="8" width="6.28515625" customWidth="1"/>
    <col min="9" max="9" width="23" customWidth="1"/>
    <col min="11" max="11" width="12" bestFit="1" customWidth="1"/>
  </cols>
  <sheetData>
    <row r="1" spans="1:12" ht="15" customHeight="1" x14ac:dyDescent="0.25">
      <c r="A1" s="23" t="s">
        <v>31</v>
      </c>
      <c r="B1" s="23"/>
      <c r="C1" s="23"/>
      <c r="D1" s="23"/>
      <c r="E1" s="23"/>
      <c r="F1" s="23"/>
      <c r="G1" s="23"/>
      <c r="H1" s="23"/>
      <c r="I1" s="23"/>
    </row>
    <row r="2" spans="1:12" ht="18.75" customHeight="1" x14ac:dyDescent="0.25">
      <c r="A2" s="23"/>
      <c r="B2" s="23"/>
      <c r="C2" s="23"/>
      <c r="D2" s="23"/>
      <c r="E2" s="23"/>
      <c r="F2" s="23"/>
      <c r="G2" s="23"/>
      <c r="H2" s="23"/>
      <c r="I2" s="23"/>
    </row>
    <row r="3" spans="1:12" x14ac:dyDescent="0.25">
      <c r="A3" s="19" t="s">
        <v>32</v>
      </c>
      <c r="B3" s="19"/>
      <c r="C3" s="19"/>
      <c r="D3" s="19"/>
      <c r="E3" s="19"/>
      <c r="F3" s="19"/>
      <c r="G3" s="19"/>
      <c r="H3" s="19"/>
      <c r="I3" s="19"/>
    </row>
    <row r="4" spans="1:12" ht="2.25" customHeight="1" x14ac:dyDescent="0.25">
      <c r="A4" s="19"/>
      <c r="B4" s="19"/>
      <c r="C4" s="19"/>
      <c r="D4" s="19"/>
      <c r="E4" s="19"/>
      <c r="F4" s="19"/>
      <c r="G4" s="19"/>
      <c r="H4" s="19"/>
      <c r="I4" s="19"/>
    </row>
    <row r="5" spans="1:12" ht="18" customHeight="1" x14ac:dyDescent="0.25">
      <c r="A5" s="24" t="s">
        <v>13</v>
      </c>
      <c r="B5" s="24"/>
      <c r="C5" s="24"/>
      <c r="D5" s="24"/>
      <c r="E5" s="24"/>
      <c r="F5" s="24"/>
      <c r="G5" s="24"/>
      <c r="H5" s="24"/>
      <c r="I5" s="1">
        <f>398.39+398.39+426.27+398.39+398.39+1162.92</f>
        <v>3182.75</v>
      </c>
    </row>
    <row r="6" spans="1:12" ht="18" customHeight="1" x14ac:dyDescent="0.25">
      <c r="A6" s="24" t="s">
        <v>14</v>
      </c>
      <c r="B6" s="24"/>
      <c r="C6" s="24"/>
      <c r="D6" s="24"/>
      <c r="E6" s="24"/>
      <c r="F6" s="24"/>
      <c r="G6" s="24"/>
      <c r="H6" s="24"/>
      <c r="I6" s="1">
        <f>3434.24+2087.16</f>
        <v>5521.4</v>
      </c>
      <c r="L6" s="5"/>
    </row>
    <row r="7" spans="1:12" ht="18" customHeight="1" x14ac:dyDescent="0.25">
      <c r="A7" s="25" t="s">
        <v>4</v>
      </c>
      <c r="B7" s="26"/>
      <c r="C7" s="26"/>
      <c r="D7" s="26"/>
      <c r="E7" s="26"/>
      <c r="F7" s="26"/>
      <c r="G7" s="26"/>
      <c r="H7" s="27"/>
      <c r="I7" s="1">
        <f>118.13</f>
        <v>118.13</v>
      </c>
      <c r="L7" s="5"/>
    </row>
    <row r="8" spans="1:12" ht="17.25" customHeight="1" x14ac:dyDescent="0.25">
      <c r="A8" s="21" t="s">
        <v>17</v>
      </c>
      <c r="B8" s="21"/>
      <c r="C8" s="21"/>
      <c r="D8" s="21"/>
      <c r="E8" s="21"/>
      <c r="F8" s="21"/>
      <c r="G8" s="21"/>
      <c r="H8" s="21"/>
      <c r="I8" s="6">
        <v>4476.95</v>
      </c>
      <c r="L8" s="5"/>
    </row>
    <row r="9" spans="1:12" ht="14.25" customHeight="1" x14ac:dyDescent="0.25">
      <c r="A9" s="21" t="s">
        <v>18</v>
      </c>
      <c r="B9" s="21"/>
      <c r="C9" s="21"/>
      <c r="D9" s="21"/>
      <c r="E9" s="21"/>
      <c r="F9" s="21"/>
      <c r="G9" s="21"/>
      <c r="H9" s="21"/>
      <c r="I9" s="6">
        <v>1628.94</v>
      </c>
      <c r="L9" s="5"/>
    </row>
    <row r="10" spans="1:12" ht="19.5" customHeight="1" x14ac:dyDescent="0.25">
      <c r="A10" s="20" t="s">
        <v>2</v>
      </c>
      <c r="B10" s="20"/>
      <c r="C10" s="20"/>
      <c r="D10" s="20"/>
      <c r="E10" s="20"/>
      <c r="F10" s="20"/>
      <c r="G10" s="20"/>
      <c r="H10" s="20"/>
      <c r="I10" s="9">
        <f>SUM(I5:I9)</f>
        <v>14928.17</v>
      </c>
      <c r="L10" s="5"/>
    </row>
    <row r="11" spans="1:12" ht="18.75" customHeight="1" x14ac:dyDescent="0.25">
      <c r="A11" s="19" t="s">
        <v>33</v>
      </c>
      <c r="B11" s="19"/>
      <c r="C11" s="19"/>
      <c r="D11" s="19"/>
      <c r="E11" s="19"/>
      <c r="F11" s="19"/>
      <c r="G11" s="19"/>
      <c r="H11" s="19"/>
      <c r="I11" s="19"/>
      <c r="L11" s="5"/>
    </row>
    <row r="12" spans="1:12" ht="24.75" customHeight="1" x14ac:dyDescent="0.25">
      <c r="A12" s="11" t="s">
        <v>3</v>
      </c>
      <c r="B12" s="12"/>
      <c r="C12" s="12"/>
      <c r="D12" s="13"/>
      <c r="E12" s="11" t="s">
        <v>7</v>
      </c>
      <c r="F12" s="12"/>
      <c r="G12" s="12"/>
      <c r="H12" s="13"/>
      <c r="I12" s="2">
        <f>34.44</f>
        <v>34.44</v>
      </c>
      <c r="L12" s="5"/>
    </row>
    <row r="13" spans="1:12" ht="28.5" customHeight="1" x14ac:dyDescent="0.25">
      <c r="A13" s="11" t="s">
        <v>5</v>
      </c>
      <c r="B13" s="12"/>
      <c r="C13" s="12"/>
      <c r="D13" s="13"/>
      <c r="E13" s="14" t="s">
        <v>15</v>
      </c>
      <c r="F13" s="12"/>
      <c r="G13" s="12"/>
      <c r="H13" s="13"/>
      <c r="I13" s="2">
        <v>75</v>
      </c>
    </row>
    <row r="14" spans="1:12" ht="21" customHeight="1" x14ac:dyDescent="0.25">
      <c r="A14" s="11" t="s">
        <v>11</v>
      </c>
      <c r="B14" s="12"/>
      <c r="C14" s="12"/>
      <c r="D14" s="7"/>
      <c r="E14" s="11" t="s">
        <v>12</v>
      </c>
      <c r="F14" s="12"/>
      <c r="G14" s="12"/>
      <c r="H14" s="13"/>
      <c r="I14" s="3">
        <v>911.54</v>
      </c>
    </row>
    <row r="15" spans="1:12" ht="21" customHeight="1" x14ac:dyDescent="0.25">
      <c r="A15" s="14" t="s">
        <v>16</v>
      </c>
      <c r="B15" s="12"/>
      <c r="C15" s="12"/>
      <c r="D15" s="7"/>
      <c r="E15" s="11" t="s">
        <v>8</v>
      </c>
      <c r="F15" s="12"/>
      <c r="G15" s="12"/>
      <c r="H15" s="13"/>
      <c r="I15" s="3">
        <f>186.15+237.91+46.38+635.35+29.97+237.13+2032.41+36.98+680.7+1256.68</f>
        <v>5379.6600000000008</v>
      </c>
    </row>
    <row r="16" spans="1:12" ht="21" customHeight="1" x14ac:dyDescent="0.25">
      <c r="A16" s="11" t="s">
        <v>9</v>
      </c>
      <c r="B16" s="12"/>
      <c r="C16" s="12"/>
      <c r="D16" s="7"/>
      <c r="E16" s="11" t="s">
        <v>10</v>
      </c>
      <c r="F16" s="12"/>
      <c r="G16" s="12"/>
      <c r="H16" s="13"/>
      <c r="I16" s="3">
        <f>92.82</f>
        <v>92.82</v>
      </c>
    </row>
    <row r="17" spans="1:9" ht="25.5" customHeight="1" x14ac:dyDescent="0.25">
      <c r="A17" s="11" t="s">
        <v>29</v>
      </c>
      <c r="B17" s="12"/>
      <c r="C17" s="12"/>
      <c r="D17" s="7"/>
      <c r="E17" s="11" t="s">
        <v>24</v>
      </c>
      <c r="F17" s="12"/>
      <c r="G17" s="12"/>
      <c r="H17" s="13"/>
      <c r="I17" s="3">
        <f>30473.7</f>
        <v>30473.7</v>
      </c>
    </row>
    <row r="18" spans="1:9" ht="17.25" customHeight="1" x14ac:dyDescent="0.25">
      <c r="A18" s="15" t="s">
        <v>6</v>
      </c>
      <c r="B18" s="16"/>
      <c r="C18" s="16"/>
      <c r="D18" s="8"/>
      <c r="E18" s="11"/>
      <c r="F18" s="12"/>
      <c r="G18" s="12"/>
      <c r="H18" s="13"/>
      <c r="I18" s="3">
        <v>6825</v>
      </c>
    </row>
    <row r="19" spans="1:9" ht="25.5" customHeight="1" x14ac:dyDescent="0.25">
      <c r="A19" s="22" t="s">
        <v>0</v>
      </c>
      <c r="B19" s="22"/>
      <c r="C19" s="22"/>
      <c r="D19" s="22"/>
      <c r="E19" s="22"/>
      <c r="F19" s="22"/>
      <c r="G19" s="22"/>
      <c r="H19" s="22"/>
      <c r="I19" s="9">
        <f>SUM(I12:I18)</f>
        <v>43792.160000000003</v>
      </c>
    </row>
    <row r="20" spans="1:9" ht="14.25" customHeight="1" x14ac:dyDescent="0.25">
      <c r="A20" s="19" t="s">
        <v>34</v>
      </c>
      <c r="B20" s="19"/>
      <c r="C20" s="19"/>
      <c r="D20" s="19"/>
      <c r="E20" s="19"/>
      <c r="F20" s="19"/>
      <c r="G20" s="19"/>
      <c r="H20" s="19"/>
      <c r="I20" s="19"/>
    </row>
    <row r="21" spans="1:9" ht="24" customHeight="1" x14ac:dyDescent="0.25">
      <c r="A21" s="11" t="s">
        <v>19</v>
      </c>
      <c r="B21" s="12"/>
      <c r="C21" s="12"/>
      <c r="D21" s="7"/>
      <c r="E21" s="14" t="s">
        <v>36</v>
      </c>
      <c r="F21" s="12"/>
      <c r="G21" s="12"/>
      <c r="H21" s="13"/>
      <c r="I21" s="2">
        <f>225.65+97.98+162.98+970.92+60.16</f>
        <v>1517.69</v>
      </c>
    </row>
    <row r="22" spans="1:9" ht="25.5" customHeight="1" x14ac:dyDescent="0.25">
      <c r="A22" s="11" t="s">
        <v>37</v>
      </c>
      <c r="B22" s="12"/>
      <c r="C22" s="12"/>
      <c r="D22" s="7"/>
      <c r="E22" s="11" t="s">
        <v>38</v>
      </c>
      <c r="F22" s="12"/>
      <c r="G22" s="12"/>
      <c r="H22" s="13"/>
      <c r="I22" s="2">
        <v>10612.88</v>
      </c>
    </row>
    <row r="23" spans="1:9" ht="25.5" customHeight="1" x14ac:dyDescent="0.25">
      <c r="A23" s="14" t="s">
        <v>20</v>
      </c>
      <c r="B23" s="12"/>
      <c r="C23" s="12"/>
      <c r="D23" s="7"/>
      <c r="E23" s="11" t="s">
        <v>21</v>
      </c>
      <c r="F23" s="12"/>
      <c r="G23" s="12"/>
      <c r="H23" s="13"/>
      <c r="I23" s="2">
        <f>479.18+536.88</f>
        <v>1016.06</v>
      </c>
    </row>
    <row r="24" spans="1:9" ht="24" customHeight="1" x14ac:dyDescent="0.25">
      <c r="A24" s="11" t="s">
        <v>39</v>
      </c>
      <c r="B24" s="12"/>
      <c r="C24" s="12"/>
      <c r="D24" s="7"/>
      <c r="E24" s="11" t="s">
        <v>40</v>
      </c>
      <c r="F24" s="12"/>
      <c r="G24" s="12"/>
      <c r="H24" s="13"/>
      <c r="I24" s="2">
        <v>411.04</v>
      </c>
    </row>
    <row r="25" spans="1:9" x14ac:dyDescent="0.25">
      <c r="A25" s="18" t="s">
        <v>22</v>
      </c>
      <c r="B25" s="16"/>
      <c r="C25" s="16"/>
      <c r="D25" s="17"/>
      <c r="E25" s="11" t="s">
        <v>41</v>
      </c>
      <c r="F25" s="12"/>
      <c r="G25" s="12"/>
      <c r="H25" s="13"/>
      <c r="I25" s="2">
        <f>577.85+1970.08</f>
        <v>2547.9299999999998</v>
      </c>
    </row>
    <row r="26" spans="1:9" x14ac:dyDescent="0.25">
      <c r="A26" s="11" t="s">
        <v>43</v>
      </c>
      <c r="B26" s="12"/>
      <c r="C26" s="12"/>
      <c r="D26" s="13"/>
      <c r="E26" s="14" t="s">
        <v>44</v>
      </c>
      <c r="F26" s="12"/>
      <c r="G26" s="12"/>
      <c r="H26" s="13"/>
      <c r="I26" s="2">
        <f>197.5</f>
        <v>197.5</v>
      </c>
    </row>
    <row r="27" spans="1:9" x14ac:dyDescent="0.25">
      <c r="A27" s="11" t="s">
        <v>25</v>
      </c>
      <c r="B27" s="12"/>
      <c r="C27" s="12"/>
      <c r="D27" s="13"/>
      <c r="E27" s="11" t="s">
        <v>45</v>
      </c>
      <c r="F27" s="12"/>
      <c r="G27" s="12"/>
      <c r="H27" s="13"/>
      <c r="I27" s="2">
        <f>84</f>
        <v>84</v>
      </c>
    </row>
    <row r="28" spans="1:9" x14ac:dyDescent="0.25">
      <c r="A28" s="11" t="s">
        <v>47</v>
      </c>
      <c r="B28" s="12"/>
      <c r="C28" s="12"/>
      <c r="D28" s="13"/>
      <c r="E28" s="11" t="s">
        <v>48</v>
      </c>
      <c r="F28" s="12"/>
      <c r="G28" s="12"/>
      <c r="H28" s="13"/>
      <c r="I28" s="2">
        <v>334.25</v>
      </c>
    </row>
    <row r="29" spans="1:9" x14ac:dyDescent="0.25">
      <c r="A29" s="14" t="s">
        <v>26</v>
      </c>
      <c r="B29" s="12"/>
      <c r="C29" s="12"/>
      <c r="D29" s="13"/>
      <c r="E29" s="11" t="s">
        <v>55</v>
      </c>
      <c r="F29" s="12"/>
      <c r="G29" s="12"/>
      <c r="H29" s="13"/>
      <c r="I29" s="2">
        <f>188.61+320+555.23+497.38</f>
        <v>1561.2200000000003</v>
      </c>
    </row>
    <row r="30" spans="1:9" x14ac:dyDescent="0.25">
      <c r="A30" s="11" t="s">
        <v>27</v>
      </c>
      <c r="B30" s="12"/>
      <c r="C30" s="12"/>
      <c r="D30" s="13"/>
      <c r="E30" s="11" t="s">
        <v>46</v>
      </c>
      <c r="F30" s="12"/>
      <c r="G30" s="12"/>
      <c r="H30" s="13"/>
      <c r="I30" s="2">
        <v>32.630000000000003</v>
      </c>
    </row>
    <row r="31" spans="1:9" ht="22.5" customHeight="1" x14ac:dyDescent="0.25">
      <c r="A31" s="11" t="s">
        <v>49</v>
      </c>
      <c r="B31" s="12"/>
      <c r="C31" s="12"/>
      <c r="D31" s="13"/>
      <c r="E31" s="11" t="s">
        <v>50</v>
      </c>
      <c r="F31" s="12"/>
      <c r="G31" s="12"/>
      <c r="H31" s="13"/>
      <c r="I31" s="2">
        <f>12217+46487</f>
        <v>58704</v>
      </c>
    </row>
    <row r="32" spans="1:9" ht="27" customHeight="1" x14ac:dyDescent="0.25">
      <c r="A32" s="15" t="s">
        <v>23</v>
      </c>
      <c r="B32" s="16"/>
      <c r="C32" s="16"/>
      <c r="D32" s="17"/>
      <c r="E32" s="11" t="s">
        <v>42</v>
      </c>
      <c r="F32" s="12"/>
      <c r="G32" s="12"/>
      <c r="H32" s="13"/>
      <c r="I32" s="2">
        <v>86.52</v>
      </c>
    </row>
    <row r="33" spans="1:9" ht="16.5" customHeight="1" x14ac:dyDescent="0.25">
      <c r="A33" s="18" t="s">
        <v>30</v>
      </c>
      <c r="B33" s="16"/>
      <c r="C33" s="16"/>
      <c r="D33" s="17"/>
      <c r="E33" s="11" t="s">
        <v>28</v>
      </c>
      <c r="F33" s="12"/>
      <c r="G33" s="12"/>
      <c r="H33" s="13"/>
      <c r="I33" s="2">
        <v>30</v>
      </c>
    </row>
    <row r="34" spans="1:9" ht="16.5" customHeight="1" x14ac:dyDescent="0.25">
      <c r="A34" s="15" t="s">
        <v>51</v>
      </c>
      <c r="B34" s="16"/>
      <c r="C34" s="16"/>
      <c r="D34" s="17"/>
      <c r="E34" s="11" t="s">
        <v>52</v>
      </c>
      <c r="F34" s="12"/>
      <c r="G34" s="12"/>
      <c r="H34" s="13"/>
      <c r="I34" s="2">
        <f>455+13670+6794+667+175+12335+6048</f>
        <v>40144</v>
      </c>
    </row>
    <row r="35" spans="1:9" ht="16.5" customHeight="1" x14ac:dyDescent="0.25">
      <c r="A35" s="15" t="s">
        <v>53</v>
      </c>
      <c r="B35" s="16"/>
      <c r="C35" s="16"/>
      <c r="D35" s="17"/>
      <c r="E35" s="11" t="s">
        <v>54</v>
      </c>
      <c r="F35" s="12"/>
      <c r="G35" s="12"/>
      <c r="H35" s="13"/>
      <c r="I35" s="2">
        <v>364.5</v>
      </c>
    </row>
    <row r="36" spans="1:9" ht="16.5" customHeight="1" x14ac:dyDescent="0.25">
      <c r="A36" s="15" t="s">
        <v>56</v>
      </c>
      <c r="B36" s="16"/>
      <c r="C36" s="16"/>
      <c r="D36" s="17"/>
      <c r="E36" s="11" t="s">
        <v>57</v>
      </c>
      <c r="F36" s="12"/>
      <c r="G36" s="12"/>
      <c r="H36" s="13"/>
      <c r="I36" s="2">
        <v>2450.2600000000002</v>
      </c>
    </row>
    <row r="37" spans="1:9" ht="16.5" customHeight="1" x14ac:dyDescent="0.25">
      <c r="A37" s="15" t="s">
        <v>58</v>
      </c>
      <c r="B37" s="16"/>
      <c r="C37" s="16"/>
      <c r="D37" s="17"/>
      <c r="E37" s="11" t="s">
        <v>59</v>
      </c>
      <c r="F37" s="12"/>
      <c r="G37" s="12"/>
      <c r="H37" s="13"/>
      <c r="I37" s="2">
        <v>131.72</v>
      </c>
    </row>
    <row r="38" spans="1:9" x14ac:dyDescent="0.25">
      <c r="A38" s="15"/>
      <c r="B38" s="16"/>
      <c r="C38" s="16"/>
      <c r="D38" s="17"/>
      <c r="E38" s="11"/>
      <c r="F38" s="12"/>
      <c r="G38" s="12"/>
      <c r="H38" s="13"/>
      <c r="I38" s="2"/>
    </row>
    <row r="39" spans="1:9" ht="16.5" customHeight="1" thickBot="1" x14ac:dyDescent="0.3">
      <c r="A39" s="31" t="s">
        <v>1</v>
      </c>
      <c r="B39" s="32"/>
      <c r="C39" s="32"/>
      <c r="D39" s="32"/>
      <c r="E39" s="32"/>
      <c r="F39" s="32"/>
      <c r="G39" s="32"/>
      <c r="H39" s="33"/>
      <c r="I39" s="10">
        <f>SUM(I21:I38)</f>
        <v>120226.2</v>
      </c>
    </row>
    <row r="40" spans="1:9" x14ac:dyDescent="0.25">
      <c r="A40" s="28" t="s">
        <v>35</v>
      </c>
      <c r="B40" s="28"/>
      <c r="C40" s="28"/>
      <c r="D40" s="28"/>
      <c r="E40" s="28"/>
      <c r="F40" s="28"/>
      <c r="G40" s="28"/>
      <c r="H40" s="28"/>
      <c r="I40" s="29">
        <f>I39+I19+I10</f>
        <v>178946.53</v>
      </c>
    </row>
    <row r="41" spans="1:9" x14ac:dyDescent="0.25">
      <c r="A41" s="28"/>
      <c r="B41" s="28"/>
      <c r="C41" s="28"/>
      <c r="D41" s="28"/>
      <c r="E41" s="28"/>
      <c r="F41" s="28"/>
      <c r="G41" s="28"/>
      <c r="H41" s="28"/>
      <c r="I41" s="30"/>
    </row>
    <row r="42" spans="1:9" x14ac:dyDescent="0.25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5">
      <c r="A43" s="4"/>
      <c r="B43" s="4"/>
      <c r="C43" s="4"/>
      <c r="D43" s="4"/>
      <c r="E43" s="4"/>
      <c r="F43" s="4"/>
      <c r="G43" s="4"/>
      <c r="H43" s="4"/>
      <c r="I43" s="4"/>
    </row>
  </sheetData>
  <mergeCells count="64">
    <mergeCell ref="A40:H41"/>
    <mergeCell ref="A20:I20"/>
    <mergeCell ref="I40:I41"/>
    <mergeCell ref="A39:H39"/>
    <mergeCell ref="A31:D31"/>
    <mergeCell ref="E31:H31"/>
    <mergeCell ref="A28:D28"/>
    <mergeCell ref="A29:D29"/>
    <mergeCell ref="A27:D27"/>
    <mergeCell ref="A25:D25"/>
    <mergeCell ref="A32:D32"/>
    <mergeCell ref="E26:H26"/>
    <mergeCell ref="E22:H22"/>
    <mergeCell ref="E24:H24"/>
    <mergeCell ref="E25:H25"/>
    <mergeCell ref="A38:D38"/>
    <mergeCell ref="E14:H14"/>
    <mergeCell ref="A15:C15"/>
    <mergeCell ref="E15:H15"/>
    <mergeCell ref="A16:C16"/>
    <mergeCell ref="E16:H16"/>
    <mergeCell ref="A1:I2"/>
    <mergeCell ref="A5:H5"/>
    <mergeCell ref="A6:H6"/>
    <mergeCell ref="A8:H8"/>
    <mergeCell ref="A7:H7"/>
    <mergeCell ref="E27:H27"/>
    <mergeCell ref="E28:H28"/>
    <mergeCell ref="E29:H29"/>
    <mergeCell ref="E30:H30"/>
    <mergeCell ref="A3:I4"/>
    <mergeCell ref="A10:H10"/>
    <mergeCell ref="A9:H9"/>
    <mergeCell ref="A19:H19"/>
    <mergeCell ref="A11:I11"/>
    <mergeCell ref="A12:D12"/>
    <mergeCell ref="E12:H12"/>
    <mergeCell ref="A13:D13"/>
    <mergeCell ref="E13:H13"/>
    <mergeCell ref="E18:H18"/>
    <mergeCell ref="A18:C18"/>
    <mergeCell ref="A14:C14"/>
    <mergeCell ref="E38:H38"/>
    <mergeCell ref="E32:H32"/>
    <mergeCell ref="A35:D35"/>
    <mergeCell ref="E35:H35"/>
    <mergeCell ref="A30:D30"/>
    <mergeCell ref="A34:D34"/>
    <mergeCell ref="E34:H34"/>
    <mergeCell ref="A33:D33"/>
    <mergeCell ref="E33:H33"/>
    <mergeCell ref="A36:D36"/>
    <mergeCell ref="E36:H36"/>
    <mergeCell ref="A37:D37"/>
    <mergeCell ref="E37:H37"/>
    <mergeCell ref="A26:D26"/>
    <mergeCell ref="A17:C17"/>
    <mergeCell ref="E17:H17"/>
    <mergeCell ref="E23:H23"/>
    <mergeCell ref="E21:H21"/>
    <mergeCell ref="A21:C21"/>
    <mergeCell ref="A22:C22"/>
    <mergeCell ref="A24:C24"/>
    <mergeCell ref="A23:C23"/>
  </mergeCells>
  <printOptions verticalCentered="1"/>
  <pageMargins left="0.25" right="0.25" top="0.75" bottom="0.75" header="0.3" footer="0.3"/>
  <pageSetup paperSize="5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01E42-A999-48EE-BCD4-C40973663A0A}">
  <dimension ref="A1"/>
  <sheetViews>
    <sheetView workbookViewId="0">
      <selection activeCell="J1" sqref="A1:XFD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Saint-Norbert, Adjointe</dc:creator>
  <cp:lastModifiedBy>Alexandra</cp:lastModifiedBy>
  <cp:lastPrinted>2023-02-28T20:17:14Z</cp:lastPrinted>
  <dcterms:created xsi:type="dcterms:W3CDTF">2020-11-26T21:35:11Z</dcterms:created>
  <dcterms:modified xsi:type="dcterms:W3CDTF">2023-02-28T20:17:16Z</dcterms:modified>
</cp:coreProperties>
</file>