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 - Comptabilité\Comptes payables\2023\"/>
    </mc:Choice>
  </mc:AlternateContent>
  <xr:revisionPtr revIDLastSave="0" documentId="13_ncr:1_{74BB572C-0824-45A7-ABA0-E27C21002FCA}" xr6:coauthVersionLast="47" xr6:coauthVersionMax="47" xr10:uidLastSave="{00000000-0000-0000-0000-000000000000}"/>
  <bookViews>
    <workbookView xWindow="-120" yWindow="-120" windowWidth="29040" windowHeight="15840" xr2:uid="{F2275AFD-44A9-49A1-AB49-BEA6683D618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26" i="1"/>
  <c r="I29" i="1"/>
  <c r="I23" i="1"/>
  <c r="I5" i="1"/>
  <c r="I33" i="1" l="1"/>
  <c r="I28" i="1"/>
  <c r="I24" i="1"/>
  <c r="I22" i="1"/>
  <c r="I16" i="1"/>
  <c r="I15" i="1"/>
  <c r="I21" i="1"/>
  <c r="I17" i="1"/>
  <c r="I12" i="1"/>
  <c r="I10" i="1" l="1"/>
  <c r="I38" i="1"/>
  <c r="I19" i="1"/>
  <c r="I39" i="1" l="1"/>
</calcChain>
</file>

<file path=xl/sharedStrings.xml><?xml version="1.0" encoding="utf-8"?>
<sst xmlns="http://schemas.openxmlformats.org/spreadsheetml/2006/main" count="58" uniqueCount="58">
  <si>
    <t>Total des prélèvements</t>
  </si>
  <si>
    <t xml:space="preserve">Total des chèques à imprimer du mois </t>
  </si>
  <si>
    <t>Total des salaires et déductions à la source</t>
  </si>
  <si>
    <t>ADN</t>
  </si>
  <si>
    <t>Honoraire professionnel</t>
  </si>
  <si>
    <t>Desjardins</t>
  </si>
  <si>
    <t>Rigidby</t>
  </si>
  <si>
    <t>licence mensuelle</t>
  </si>
  <si>
    <t>électricité</t>
  </si>
  <si>
    <t>Sogetel</t>
  </si>
  <si>
    <t>internet et téléphone</t>
  </si>
  <si>
    <t>La capitale</t>
  </si>
  <si>
    <t>assurance</t>
  </si>
  <si>
    <t>Salaire élu</t>
  </si>
  <si>
    <t xml:space="preserve">Salaire employé </t>
  </si>
  <si>
    <t>frais mensuels</t>
  </si>
  <si>
    <t>Hydro-Québec</t>
  </si>
  <si>
    <t>DAS Provinciale</t>
  </si>
  <si>
    <t>DAS Fédérale</t>
  </si>
  <si>
    <t>Centre de rénovation</t>
  </si>
  <si>
    <t>Hamel propane</t>
  </si>
  <si>
    <t>propane</t>
  </si>
  <si>
    <t>Énergie Sonic</t>
  </si>
  <si>
    <t>Urbanité management</t>
  </si>
  <si>
    <t>Xerox</t>
  </si>
  <si>
    <t>Municipalité de Saint-Sylvère                                                                                                                                                                                                         Liste des comptes fournisseurs du mois de janvier 2023</t>
  </si>
  <si>
    <t>Salaires pour la période du mois de janvier 2023</t>
  </si>
  <si>
    <t>Prélèvement du mois de janvier 2023</t>
  </si>
  <si>
    <t>Chèques à imprimer du mois de janvier 2023</t>
  </si>
  <si>
    <t>Total des comptes de la période du mois de janvier 2023</t>
  </si>
  <si>
    <t>déneigement versement de janvier</t>
  </si>
  <si>
    <t>paiement final</t>
  </si>
  <si>
    <t>Réseau biblio</t>
  </si>
  <si>
    <t>Médial</t>
  </si>
  <si>
    <t>forfait semestriel</t>
  </si>
  <si>
    <t>Darlène Mofatt</t>
  </si>
  <si>
    <t>Eurofins</t>
  </si>
  <si>
    <t>Infotech</t>
  </si>
  <si>
    <t>location et frais impression</t>
  </si>
  <si>
    <t>Netcentrex</t>
  </si>
  <si>
    <t>Roger Faucher</t>
  </si>
  <si>
    <t>remboursement vaccin</t>
  </si>
  <si>
    <t>journal</t>
  </si>
  <si>
    <t>ADMQ</t>
  </si>
  <si>
    <t>mutation</t>
  </si>
  <si>
    <t>livraison chèque+ portail citoyen</t>
  </si>
  <si>
    <t>BUROPRO</t>
  </si>
  <si>
    <t>Livre biblio (fondation)</t>
  </si>
  <si>
    <t>Transport R. P. maillot</t>
  </si>
  <si>
    <t>livres, étiquette+ contribution annuelle</t>
  </si>
  <si>
    <t>fournaise-mazout +location annuelle</t>
  </si>
  <si>
    <t>entretien ménager</t>
  </si>
  <si>
    <t>teste eau potable et eau usée</t>
  </si>
  <si>
    <t>licence Microsoft</t>
  </si>
  <si>
    <t>renouvèlement adhésion</t>
  </si>
  <si>
    <t>Le Sagittaire</t>
  </si>
  <si>
    <t>Fonds d’information sur le territoire</t>
  </si>
  <si>
    <t>penture, pompe puits, chlore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</si>
</sst>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i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44" fontId="3" fillId="0" borderId="1" xfId="1" applyFont="1" applyBorder="1" applyAlignment="1"/>
    <xf numFmtId="44" fontId="3" fillId="0" borderId="1" xfId="1" applyFont="1" applyBorder="1" applyAlignment="1">
      <alignment horizontal="center"/>
    </xf>
    <xf numFmtId="44" fontId="3" fillId="0" borderId="1" xfId="1" applyFont="1" applyBorder="1"/>
    <xf numFmtId="0" fontId="3" fillId="0" borderId="0" xfId="0" applyFont="1"/>
    <xf numFmtId="44" fontId="0" fillId="0" borderId="0" xfId="1" applyFont="1"/>
    <xf numFmtId="44" fontId="3" fillId="0" borderId="1" xfId="2" applyFont="1" applyBorder="1" applyAlignme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4" fontId="2" fillId="0" borderId="5" xfId="1" applyFont="1" applyBorder="1" applyAlignment="1">
      <alignment horizontal="right" wrapText="1"/>
    </xf>
    <xf numFmtId="44" fontId="2" fillId="0" borderId="1" xfId="1" applyFont="1" applyBorder="1" applyAlignment="1">
      <alignment horizontal="right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4" fontId="3" fillId="0" borderId="2" xfId="0" applyNumberFormat="1" applyFont="1" applyBorder="1" applyAlignment="1">
      <alignment horizontal="center"/>
    </xf>
    <xf numFmtId="44" fontId="3" fillId="0" borderId="2" xfId="0" applyNumberFormat="1" applyFont="1" applyBorder="1" applyAlignment="1">
      <alignment horizontal="center" wrapText="1"/>
    </xf>
    <xf numFmtId="44" fontId="3" fillId="0" borderId="1" xfId="1" applyFont="1" applyBorder="1" applyAlignment="1">
      <alignment horizontal="left" wrapText="1"/>
    </xf>
    <xf numFmtId="1" fontId="2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left"/>
    </xf>
    <xf numFmtId="44" fontId="3" fillId="0" borderId="2" xfId="1" applyFont="1" applyBorder="1" applyAlignment="1"/>
    <xf numFmtId="44" fontId="3" fillId="0" borderId="3" xfId="1" applyFont="1" applyBorder="1" applyAlignment="1"/>
    <xf numFmtId="44" fontId="3" fillId="0" borderId="4" xfId="1" applyFont="1" applyBorder="1" applyAlignment="1"/>
    <xf numFmtId="0" fontId="3" fillId="0" borderId="2" xfId="0" applyNumberFormat="1" applyFont="1" applyBorder="1" applyAlignment="1">
      <alignment horizontal="center"/>
    </xf>
    <xf numFmtId="44" fontId="4" fillId="0" borderId="1" xfId="1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44" fontId="4" fillId="0" borderId="1" xfId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44" fontId="4" fillId="0" borderId="6" xfId="1" applyFont="1" applyBorder="1" applyAlignment="1">
      <alignment horizontal="right"/>
    </xf>
  </cellXfs>
  <cellStyles count="3">
    <cellStyle name="Monétaire" xfId="1" builtinId="4"/>
    <cellStyle name="Monétaire 2" xfId="2" xr:uid="{72E3D5D7-D11D-4A1E-82FF-69E5C8BA37A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96CCB-9861-45ED-B6DE-87455CAA9A8D}">
  <sheetPr>
    <pageSetUpPr fitToPage="1"/>
  </sheetPr>
  <dimension ref="A1:L42"/>
  <sheetViews>
    <sheetView tabSelected="1" zoomScale="130" zoomScaleNormal="130" workbookViewId="0">
      <selection activeCell="I7" sqref="I7"/>
    </sheetView>
  </sheetViews>
  <sheetFormatPr baseColWidth="10" defaultRowHeight="15" x14ac:dyDescent="0.25"/>
  <cols>
    <col min="3" max="3" width="7.85546875" customWidth="1"/>
    <col min="4" max="4" width="7.7109375" hidden="1" customWidth="1"/>
    <col min="5" max="5" width="39.5703125" customWidth="1"/>
    <col min="7" max="7" width="11.42578125" hidden="1" customWidth="1"/>
    <col min="8" max="8" width="6.28515625" customWidth="1"/>
    <col min="9" max="9" width="23" customWidth="1"/>
    <col min="11" max="11" width="12" bestFit="1" customWidth="1"/>
  </cols>
  <sheetData>
    <row r="1" spans="1:12" ht="15" customHeight="1" x14ac:dyDescent="0.25">
      <c r="A1" s="22" t="s">
        <v>25</v>
      </c>
      <c r="B1" s="22"/>
      <c r="C1" s="22"/>
      <c r="D1" s="22"/>
      <c r="E1" s="22"/>
      <c r="F1" s="22"/>
      <c r="G1" s="22"/>
      <c r="H1" s="22"/>
      <c r="I1" s="22"/>
    </row>
    <row r="2" spans="1:12" ht="18.75" customHeight="1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12" x14ac:dyDescent="0.25">
      <c r="A3" s="13" t="s">
        <v>26</v>
      </c>
      <c r="B3" s="13"/>
      <c r="C3" s="13"/>
      <c r="D3" s="13"/>
      <c r="E3" s="13"/>
      <c r="F3" s="13"/>
      <c r="G3" s="13"/>
      <c r="H3" s="13"/>
      <c r="I3" s="13"/>
    </row>
    <row r="4" spans="1:12" ht="2.25" customHeight="1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12" ht="18" customHeight="1" x14ac:dyDescent="0.25">
      <c r="A5" s="23" t="s">
        <v>13</v>
      </c>
      <c r="B5" s="23"/>
      <c r="C5" s="23"/>
      <c r="D5" s="23"/>
      <c r="E5" s="23"/>
      <c r="F5" s="23"/>
      <c r="G5" s="23"/>
      <c r="H5" s="23"/>
      <c r="I5" s="1">
        <f>398.39+398.39+426.27+398.39+398.39+1162.92</f>
        <v>3182.75</v>
      </c>
    </row>
    <row r="6" spans="1:12" ht="18" customHeight="1" x14ac:dyDescent="0.25">
      <c r="A6" s="23" t="s">
        <v>14</v>
      </c>
      <c r="B6" s="23"/>
      <c r="C6" s="23"/>
      <c r="D6" s="23"/>
      <c r="E6" s="23"/>
      <c r="F6" s="23"/>
      <c r="G6" s="23"/>
      <c r="H6" s="23"/>
      <c r="I6" s="1">
        <f>4295.72+2100.38+2907.48+823.52+547.36</f>
        <v>10674.460000000001</v>
      </c>
      <c r="L6" s="5"/>
    </row>
    <row r="7" spans="1:12" ht="18" customHeight="1" x14ac:dyDescent="0.25">
      <c r="A7" s="24" t="s">
        <v>4</v>
      </c>
      <c r="B7" s="25"/>
      <c r="C7" s="25"/>
      <c r="D7" s="25"/>
      <c r="E7" s="25"/>
      <c r="F7" s="25"/>
      <c r="G7" s="25"/>
      <c r="H7" s="26"/>
      <c r="I7" s="1">
        <v>2835</v>
      </c>
      <c r="L7" s="5"/>
    </row>
    <row r="8" spans="1:12" ht="17.25" customHeight="1" x14ac:dyDescent="0.25">
      <c r="A8" s="21" t="s">
        <v>17</v>
      </c>
      <c r="B8" s="21"/>
      <c r="C8" s="21"/>
      <c r="D8" s="21"/>
      <c r="E8" s="21"/>
      <c r="F8" s="21"/>
      <c r="G8" s="21"/>
      <c r="H8" s="21"/>
      <c r="I8" s="6">
        <v>1523</v>
      </c>
      <c r="L8" s="5"/>
    </row>
    <row r="9" spans="1:12" ht="14.25" customHeight="1" x14ac:dyDescent="0.25">
      <c r="A9" s="21" t="s">
        <v>18</v>
      </c>
      <c r="B9" s="21"/>
      <c r="C9" s="21"/>
      <c r="D9" s="21"/>
      <c r="E9" s="21"/>
      <c r="F9" s="21"/>
      <c r="G9" s="21"/>
      <c r="H9" s="21"/>
      <c r="I9" s="6">
        <v>4467.54</v>
      </c>
      <c r="L9" s="5"/>
    </row>
    <row r="10" spans="1:12" ht="19.5" customHeight="1" x14ac:dyDescent="0.25">
      <c r="A10" s="28" t="s">
        <v>2</v>
      </c>
      <c r="B10" s="28"/>
      <c r="C10" s="28"/>
      <c r="D10" s="28"/>
      <c r="E10" s="28"/>
      <c r="F10" s="28"/>
      <c r="G10" s="28"/>
      <c r="H10" s="28"/>
      <c r="I10" s="30">
        <f>SUM(I5:I9)</f>
        <v>22682.75</v>
      </c>
      <c r="L10" s="5"/>
    </row>
    <row r="11" spans="1:12" ht="18.75" customHeight="1" x14ac:dyDescent="0.25">
      <c r="A11" s="13" t="s">
        <v>27</v>
      </c>
      <c r="B11" s="13"/>
      <c r="C11" s="13"/>
      <c r="D11" s="13"/>
      <c r="E11" s="13"/>
      <c r="F11" s="13"/>
      <c r="G11" s="13"/>
      <c r="H11" s="13"/>
      <c r="I11" s="13"/>
      <c r="L11" s="5"/>
    </row>
    <row r="12" spans="1:12" ht="24.75" customHeight="1" x14ac:dyDescent="0.25">
      <c r="A12" s="16" t="s">
        <v>3</v>
      </c>
      <c r="B12" s="17"/>
      <c r="C12" s="17"/>
      <c r="D12" s="18"/>
      <c r="E12" s="16" t="s">
        <v>7</v>
      </c>
      <c r="F12" s="17"/>
      <c r="G12" s="17"/>
      <c r="H12" s="18"/>
      <c r="I12" s="2">
        <f>34.44</f>
        <v>34.44</v>
      </c>
      <c r="L12" s="5"/>
    </row>
    <row r="13" spans="1:12" ht="28.5" customHeight="1" x14ac:dyDescent="0.25">
      <c r="A13" s="16" t="s">
        <v>5</v>
      </c>
      <c r="B13" s="17"/>
      <c r="C13" s="17"/>
      <c r="D13" s="18"/>
      <c r="E13" s="19" t="s">
        <v>15</v>
      </c>
      <c r="F13" s="17"/>
      <c r="G13" s="17"/>
      <c r="H13" s="18"/>
      <c r="I13" s="2">
        <v>75</v>
      </c>
    </row>
    <row r="14" spans="1:12" ht="21" customHeight="1" x14ac:dyDescent="0.25">
      <c r="A14" s="16" t="s">
        <v>11</v>
      </c>
      <c r="B14" s="17"/>
      <c r="C14" s="17"/>
      <c r="D14" s="7"/>
      <c r="E14" s="16" t="s">
        <v>12</v>
      </c>
      <c r="F14" s="17"/>
      <c r="G14" s="17"/>
      <c r="H14" s="18"/>
      <c r="I14" s="3">
        <v>911.54</v>
      </c>
    </row>
    <row r="15" spans="1:12" ht="21" customHeight="1" x14ac:dyDescent="0.25">
      <c r="A15" s="19" t="s">
        <v>16</v>
      </c>
      <c r="B15" s="17"/>
      <c r="C15" s="17"/>
      <c r="D15" s="7"/>
      <c r="E15" s="16" t="s">
        <v>8</v>
      </c>
      <c r="F15" s="17"/>
      <c r="G15" s="17"/>
      <c r="H15" s="18"/>
      <c r="I15" s="3">
        <f>185.42+237.8+21.94</f>
        <v>445.16</v>
      </c>
    </row>
    <row r="16" spans="1:12" ht="21" customHeight="1" x14ac:dyDescent="0.25">
      <c r="A16" s="16" t="s">
        <v>9</v>
      </c>
      <c r="B16" s="17"/>
      <c r="C16" s="17"/>
      <c r="D16" s="7"/>
      <c r="E16" s="16" t="s">
        <v>10</v>
      </c>
      <c r="F16" s="17"/>
      <c r="G16" s="17"/>
      <c r="H16" s="18"/>
      <c r="I16" s="3">
        <f>669.68+92.82+63.83</f>
        <v>826.33</v>
      </c>
    </row>
    <row r="17" spans="1:9" ht="25.5" customHeight="1" x14ac:dyDescent="0.25">
      <c r="A17" s="16" t="s">
        <v>48</v>
      </c>
      <c r="B17" s="17"/>
      <c r="C17" s="17"/>
      <c r="D17" s="7"/>
      <c r="E17" s="16" t="s">
        <v>30</v>
      </c>
      <c r="F17" s="17"/>
      <c r="G17" s="17"/>
      <c r="H17" s="18"/>
      <c r="I17" s="3">
        <f>30473.7</f>
        <v>30473.7</v>
      </c>
    </row>
    <row r="18" spans="1:9" ht="17.25" customHeight="1" x14ac:dyDescent="0.25">
      <c r="A18" s="9" t="s">
        <v>6</v>
      </c>
      <c r="B18" s="10"/>
      <c r="C18" s="10"/>
      <c r="D18" s="8"/>
      <c r="E18" s="16"/>
      <c r="F18" s="17"/>
      <c r="G18" s="17"/>
      <c r="H18" s="18"/>
      <c r="I18" s="3">
        <v>6825</v>
      </c>
    </row>
    <row r="19" spans="1:9" ht="25.5" customHeight="1" x14ac:dyDescent="0.25">
      <c r="A19" s="29" t="s">
        <v>0</v>
      </c>
      <c r="B19" s="29"/>
      <c r="C19" s="29"/>
      <c r="D19" s="29"/>
      <c r="E19" s="29"/>
      <c r="F19" s="29"/>
      <c r="G19" s="29"/>
      <c r="H19" s="29"/>
      <c r="I19" s="30">
        <f>SUM(I12:I18)</f>
        <v>39591.17</v>
      </c>
    </row>
    <row r="20" spans="1:9" ht="14.25" customHeight="1" x14ac:dyDescent="0.25">
      <c r="A20" s="13" t="s">
        <v>28</v>
      </c>
      <c r="B20" s="13"/>
      <c r="C20" s="13"/>
      <c r="D20" s="13"/>
      <c r="E20" s="13"/>
      <c r="F20" s="13"/>
      <c r="G20" s="13"/>
      <c r="H20" s="13"/>
      <c r="I20" s="13"/>
    </row>
    <row r="21" spans="1:9" ht="14.25" customHeight="1" x14ac:dyDescent="0.25">
      <c r="A21" s="16" t="s">
        <v>23</v>
      </c>
      <c r="B21" s="17"/>
      <c r="C21" s="17"/>
      <c r="D21" s="18"/>
      <c r="E21" s="16" t="s">
        <v>31</v>
      </c>
      <c r="F21" s="17"/>
      <c r="G21" s="17"/>
      <c r="H21" s="18"/>
      <c r="I21" s="2">
        <f>137.97+724.34+1931.58</f>
        <v>2793.89</v>
      </c>
    </row>
    <row r="22" spans="1:9" ht="24" customHeight="1" x14ac:dyDescent="0.25">
      <c r="A22" s="16" t="s">
        <v>19</v>
      </c>
      <c r="B22" s="17"/>
      <c r="C22" s="17"/>
      <c r="D22" s="7"/>
      <c r="E22" s="19" t="s">
        <v>57</v>
      </c>
      <c r="F22" s="17"/>
      <c r="G22" s="17"/>
      <c r="H22" s="18"/>
      <c r="I22" s="2">
        <f>74.88+227.64+28.95</f>
        <v>331.46999999999997</v>
      </c>
    </row>
    <row r="23" spans="1:9" ht="25.5" customHeight="1" x14ac:dyDescent="0.25">
      <c r="A23" s="16" t="s">
        <v>32</v>
      </c>
      <c r="B23" s="17"/>
      <c r="C23" s="17"/>
      <c r="D23" s="7"/>
      <c r="E23" s="16" t="s">
        <v>49</v>
      </c>
      <c r="F23" s="17"/>
      <c r="G23" s="17"/>
      <c r="H23" s="18"/>
      <c r="I23" s="2">
        <f>65.25+5283.49</f>
        <v>5348.74</v>
      </c>
    </row>
    <row r="24" spans="1:9" ht="25.5" customHeight="1" x14ac:dyDescent="0.25">
      <c r="A24" s="19" t="s">
        <v>20</v>
      </c>
      <c r="B24" s="17"/>
      <c r="C24" s="17"/>
      <c r="D24" s="7"/>
      <c r="E24" s="16" t="s">
        <v>21</v>
      </c>
      <c r="F24" s="17"/>
      <c r="G24" s="17"/>
      <c r="H24" s="18"/>
      <c r="I24" s="2">
        <f>341.05+431.63</f>
        <v>772.68000000000006</v>
      </c>
    </row>
    <row r="25" spans="1:9" ht="24" customHeight="1" x14ac:dyDescent="0.25">
      <c r="A25" s="16" t="s">
        <v>33</v>
      </c>
      <c r="B25" s="17"/>
      <c r="C25" s="17"/>
      <c r="D25" s="7"/>
      <c r="E25" s="16" t="s">
        <v>34</v>
      </c>
      <c r="F25" s="17"/>
      <c r="G25" s="17"/>
      <c r="H25" s="18"/>
      <c r="I25" s="2">
        <v>313.5</v>
      </c>
    </row>
    <row r="26" spans="1:9" x14ac:dyDescent="0.25">
      <c r="A26" s="20" t="s">
        <v>22</v>
      </c>
      <c r="B26" s="10"/>
      <c r="C26" s="10"/>
      <c r="D26" s="11"/>
      <c r="E26" s="27" t="s">
        <v>50</v>
      </c>
      <c r="F26" s="17"/>
      <c r="G26" s="17"/>
      <c r="H26" s="18"/>
      <c r="I26" s="2">
        <f>1499.55+102.33</f>
        <v>1601.8799999999999</v>
      </c>
    </row>
    <row r="27" spans="1:9" x14ac:dyDescent="0.25">
      <c r="A27" s="16" t="s">
        <v>35</v>
      </c>
      <c r="B27" s="17"/>
      <c r="C27" s="17"/>
      <c r="D27" s="18"/>
      <c r="E27" s="19" t="s">
        <v>51</v>
      </c>
      <c r="F27" s="17"/>
      <c r="G27" s="17"/>
      <c r="H27" s="18"/>
      <c r="I27" s="2">
        <v>330</v>
      </c>
    </row>
    <row r="28" spans="1:9" x14ac:dyDescent="0.25">
      <c r="A28" s="16" t="s">
        <v>36</v>
      </c>
      <c r="B28" s="17"/>
      <c r="C28" s="17"/>
      <c r="D28" s="18"/>
      <c r="E28" s="16" t="s">
        <v>52</v>
      </c>
      <c r="F28" s="17"/>
      <c r="G28" s="17"/>
      <c r="H28" s="18"/>
      <c r="I28" s="2">
        <f>182+88.5</f>
        <v>270.5</v>
      </c>
    </row>
    <row r="29" spans="1:9" x14ac:dyDescent="0.25">
      <c r="A29" s="16" t="s">
        <v>37</v>
      </c>
      <c r="B29" s="17"/>
      <c r="C29" s="17"/>
      <c r="D29" s="18"/>
      <c r="E29" s="16" t="s">
        <v>45</v>
      </c>
      <c r="F29" s="17"/>
      <c r="G29" s="17"/>
      <c r="H29" s="18"/>
      <c r="I29" s="2">
        <f>59.81+1975</f>
        <v>2034.81</v>
      </c>
    </row>
    <row r="30" spans="1:9" x14ac:dyDescent="0.25">
      <c r="A30" s="19" t="s">
        <v>39</v>
      </c>
      <c r="B30" s="17"/>
      <c r="C30" s="17"/>
      <c r="D30" s="18"/>
      <c r="E30" s="16" t="s">
        <v>53</v>
      </c>
      <c r="F30" s="17"/>
      <c r="G30" s="17"/>
      <c r="H30" s="18"/>
      <c r="I30" s="2">
        <v>164.05</v>
      </c>
    </row>
    <row r="31" spans="1:9" x14ac:dyDescent="0.25">
      <c r="A31" s="16" t="s">
        <v>40</v>
      </c>
      <c r="B31" s="17"/>
      <c r="C31" s="17"/>
      <c r="D31" s="18"/>
      <c r="E31" s="16" t="s">
        <v>41</v>
      </c>
      <c r="F31" s="17"/>
      <c r="G31" s="17"/>
      <c r="H31" s="18"/>
      <c r="I31" s="2">
        <v>93.61</v>
      </c>
    </row>
    <row r="32" spans="1:9" ht="22.5" customHeight="1" x14ac:dyDescent="0.25">
      <c r="A32" s="16" t="s">
        <v>43</v>
      </c>
      <c r="B32" s="17"/>
      <c r="C32" s="17"/>
      <c r="D32" s="18"/>
      <c r="E32" s="16" t="s">
        <v>54</v>
      </c>
      <c r="F32" s="17"/>
      <c r="G32" s="17"/>
      <c r="H32" s="18"/>
      <c r="I32" s="2">
        <v>495</v>
      </c>
    </row>
    <row r="33" spans="1:9" ht="27" customHeight="1" x14ac:dyDescent="0.25">
      <c r="A33" s="9" t="s">
        <v>24</v>
      </c>
      <c r="B33" s="10"/>
      <c r="C33" s="10"/>
      <c r="D33" s="11"/>
      <c r="E33" s="16" t="s">
        <v>38</v>
      </c>
      <c r="F33" s="17"/>
      <c r="G33" s="17"/>
      <c r="H33" s="18"/>
      <c r="I33" s="2">
        <f>102.62+612.97</f>
        <v>715.59</v>
      </c>
    </row>
    <row r="34" spans="1:9" ht="16.5" customHeight="1" x14ac:dyDescent="0.25">
      <c r="A34" s="20" t="s">
        <v>56</v>
      </c>
      <c r="B34" s="10"/>
      <c r="C34" s="10"/>
      <c r="D34" s="11"/>
      <c r="E34" s="16" t="s">
        <v>44</v>
      </c>
      <c r="F34" s="17"/>
      <c r="G34" s="17"/>
      <c r="H34" s="18"/>
      <c r="I34" s="2">
        <v>30</v>
      </c>
    </row>
    <row r="35" spans="1:9" ht="16.5" customHeight="1" x14ac:dyDescent="0.25">
      <c r="A35" s="9" t="s">
        <v>55</v>
      </c>
      <c r="B35" s="10"/>
      <c r="C35" s="10"/>
      <c r="D35" s="11"/>
      <c r="E35" s="16" t="s">
        <v>42</v>
      </c>
      <c r="F35" s="17"/>
      <c r="G35" s="17"/>
      <c r="H35" s="18"/>
      <c r="I35" s="2">
        <v>417.01</v>
      </c>
    </row>
    <row r="36" spans="1:9" ht="16.5" customHeight="1" x14ac:dyDescent="0.25">
      <c r="A36" s="9" t="s">
        <v>46</v>
      </c>
      <c r="B36" s="10"/>
      <c r="C36" s="10"/>
      <c r="D36" s="11"/>
      <c r="E36" s="16" t="s">
        <v>47</v>
      </c>
      <c r="F36" s="17"/>
      <c r="G36" s="17"/>
      <c r="H36" s="18"/>
      <c r="I36" s="2">
        <v>193.5</v>
      </c>
    </row>
    <row r="37" spans="1:9" x14ac:dyDescent="0.25">
      <c r="A37" s="9"/>
      <c r="B37" s="10"/>
      <c r="C37" s="10"/>
      <c r="D37" s="11"/>
      <c r="E37" s="16"/>
      <c r="F37" s="17"/>
      <c r="G37" s="17"/>
      <c r="H37" s="18"/>
      <c r="I37" s="2"/>
    </row>
    <row r="38" spans="1:9" ht="16.5" customHeight="1" thickBot="1" x14ac:dyDescent="0.3">
      <c r="A38" s="31" t="s">
        <v>1</v>
      </c>
      <c r="B38" s="32"/>
      <c r="C38" s="32"/>
      <c r="D38" s="32"/>
      <c r="E38" s="32"/>
      <c r="F38" s="32"/>
      <c r="G38" s="32"/>
      <c r="H38" s="33"/>
      <c r="I38" s="34">
        <f>SUM(I21:I37)</f>
        <v>15906.229999999998</v>
      </c>
    </row>
    <row r="39" spans="1:9" x14ac:dyDescent="0.25">
      <c r="A39" s="12" t="s">
        <v>29</v>
      </c>
      <c r="B39" s="12"/>
      <c r="C39" s="12"/>
      <c r="D39" s="12"/>
      <c r="E39" s="12"/>
      <c r="F39" s="12"/>
      <c r="G39" s="12"/>
      <c r="H39" s="12"/>
      <c r="I39" s="14">
        <f>I38+I19+I10</f>
        <v>78180.149999999994</v>
      </c>
    </row>
    <row r="40" spans="1:9" x14ac:dyDescent="0.25">
      <c r="A40" s="12"/>
      <c r="B40" s="12"/>
      <c r="C40" s="12"/>
      <c r="D40" s="12"/>
      <c r="E40" s="12"/>
      <c r="F40" s="12"/>
      <c r="G40" s="12"/>
      <c r="H40" s="12"/>
      <c r="I40" s="15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</sheetData>
  <mergeCells count="62">
    <mergeCell ref="E35:H35"/>
    <mergeCell ref="A15:C15"/>
    <mergeCell ref="E15:H15"/>
    <mergeCell ref="A16:C16"/>
    <mergeCell ref="E16:H16"/>
    <mergeCell ref="A27:D27"/>
    <mergeCell ref="A17:C17"/>
    <mergeCell ref="E17:H17"/>
    <mergeCell ref="E21:H21"/>
    <mergeCell ref="E24:H24"/>
    <mergeCell ref="E22:H22"/>
    <mergeCell ref="A22:C22"/>
    <mergeCell ref="A23:C23"/>
    <mergeCell ref="A25:C25"/>
    <mergeCell ref="A24:C24"/>
    <mergeCell ref="A21:D21"/>
    <mergeCell ref="A37:D37"/>
    <mergeCell ref="A34:D34"/>
    <mergeCell ref="E34:H34"/>
    <mergeCell ref="E28:H28"/>
    <mergeCell ref="E29:H29"/>
    <mergeCell ref="E30:H30"/>
    <mergeCell ref="E31:H31"/>
    <mergeCell ref="E37:H37"/>
    <mergeCell ref="E33:H33"/>
    <mergeCell ref="A36:D36"/>
    <mergeCell ref="E36:H36"/>
    <mergeCell ref="A31:D31"/>
    <mergeCell ref="A14:C14"/>
    <mergeCell ref="E14:H14"/>
    <mergeCell ref="A3:I4"/>
    <mergeCell ref="A1:I2"/>
    <mergeCell ref="A5:H5"/>
    <mergeCell ref="A6:H6"/>
    <mergeCell ref="A8:H8"/>
    <mergeCell ref="A7:H7"/>
    <mergeCell ref="E26:H26"/>
    <mergeCell ref="A10:H10"/>
    <mergeCell ref="A9:H9"/>
    <mergeCell ref="A19:H19"/>
    <mergeCell ref="A11:I11"/>
    <mergeCell ref="A12:D12"/>
    <mergeCell ref="E12:H12"/>
    <mergeCell ref="A13:D13"/>
    <mergeCell ref="E13:H13"/>
    <mergeCell ref="E18:H18"/>
    <mergeCell ref="A18:C18"/>
    <mergeCell ref="A35:D35"/>
    <mergeCell ref="A39:H40"/>
    <mergeCell ref="A20:I20"/>
    <mergeCell ref="I39:I40"/>
    <mergeCell ref="A38:H38"/>
    <mergeCell ref="A32:D32"/>
    <mergeCell ref="E32:H32"/>
    <mergeCell ref="A29:D29"/>
    <mergeCell ref="A30:D30"/>
    <mergeCell ref="A28:D28"/>
    <mergeCell ref="A26:D26"/>
    <mergeCell ref="A33:D33"/>
    <mergeCell ref="E27:H27"/>
    <mergeCell ref="E23:H23"/>
    <mergeCell ref="E25:H25"/>
  </mergeCells>
  <printOptions verticalCentered="1"/>
  <pageMargins left="0.25" right="0.25" top="0.75" bottom="0.75" header="0.3" footer="0.3"/>
  <pageSetup paperSize="5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1E42-A999-48EE-BCD4-C40973663A0A}">
  <dimension ref="A1"/>
  <sheetViews>
    <sheetView workbookViewId="0">
      <selection activeCell="J1" sqref="A1:XFD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Saint-Norbert, Adjointe</dc:creator>
  <cp:lastModifiedBy>Alexandra</cp:lastModifiedBy>
  <cp:lastPrinted>2023-02-01T23:38:29Z</cp:lastPrinted>
  <dcterms:created xsi:type="dcterms:W3CDTF">2020-11-26T21:35:11Z</dcterms:created>
  <dcterms:modified xsi:type="dcterms:W3CDTF">2023-02-01T23:38:31Z</dcterms:modified>
</cp:coreProperties>
</file>